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1° de enero 2016" sheetId="1" r:id="rId1"/>
  </sheets>
  <definedNames>
    <definedName name="_xlnm.Print_Area" localSheetId="0">'1° de enero 2016'!$A$1:$P$49</definedName>
    <definedName name="_xlnm.Print_Titles" localSheetId="0">'1° de enero 2016'!$2:$4</definedName>
  </definedNames>
  <calcPr calcId="145621"/>
</workbook>
</file>

<file path=xl/calcChain.xml><?xml version="1.0" encoding="utf-8"?>
<calcChain xmlns="http://schemas.openxmlformats.org/spreadsheetml/2006/main">
  <c r="O58" i="1" l="1"/>
  <c r="K58" i="1" l="1"/>
  <c r="H58" i="1"/>
  <c r="K50" i="1"/>
  <c r="H51" i="1" l="1"/>
  <c r="O8" i="1" l="1"/>
  <c r="N8" i="1"/>
  <c r="I43" i="1" l="1"/>
  <c r="I41" i="1"/>
  <c r="I42" i="1"/>
  <c r="I44" i="1"/>
  <c r="I40" i="1"/>
  <c r="I39" i="1"/>
  <c r="I38" i="1"/>
  <c r="I37" i="1"/>
  <c r="I34" i="1" l="1"/>
  <c r="I35" i="1"/>
  <c r="I36" i="1"/>
  <c r="I29" i="1"/>
  <c r="I30" i="1"/>
  <c r="I31" i="1"/>
  <c r="I32" i="1"/>
  <c r="I33" i="1"/>
  <c r="I27" i="1"/>
  <c r="I28" i="1"/>
  <c r="I26" i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 l="1"/>
  <c r="I45" i="1" l="1"/>
  <c r="N36" i="1"/>
  <c r="N28" i="1"/>
  <c r="O28" i="1"/>
  <c r="L28" i="1"/>
  <c r="J28" i="1"/>
  <c r="N31" i="1"/>
  <c r="J31" i="1"/>
  <c r="L31" i="1"/>
  <c r="O31" i="1"/>
  <c r="K45" i="1"/>
  <c r="O44" i="1"/>
  <c r="N44" i="1"/>
  <c r="L44" i="1"/>
  <c r="J44" i="1"/>
  <c r="O42" i="1"/>
  <c r="L42" i="1"/>
  <c r="J42" i="1"/>
  <c r="O41" i="1"/>
  <c r="L41" i="1"/>
  <c r="J41" i="1"/>
  <c r="O43" i="1"/>
  <c r="N43" i="1"/>
  <c r="L43" i="1"/>
  <c r="J43" i="1"/>
  <c r="O33" i="1"/>
  <c r="N33" i="1"/>
  <c r="L33" i="1"/>
  <c r="J33" i="1"/>
  <c r="O40" i="1"/>
  <c r="N40" i="1"/>
  <c r="L40" i="1"/>
  <c r="J40" i="1"/>
  <c r="O39" i="1"/>
  <c r="N39" i="1"/>
  <c r="L39" i="1"/>
  <c r="J39" i="1"/>
  <c r="O38" i="1"/>
  <c r="N38" i="1"/>
  <c r="L38" i="1"/>
  <c r="J38" i="1"/>
  <c r="O37" i="1"/>
  <c r="N37" i="1"/>
  <c r="L37" i="1"/>
  <c r="J37" i="1"/>
  <c r="O36" i="1"/>
  <c r="L36" i="1"/>
  <c r="J36" i="1"/>
  <c r="O35" i="1"/>
  <c r="N35" i="1"/>
  <c r="L35" i="1"/>
  <c r="J35" i="1"/>
  <c r="O34" i="1"/>
  <c r="N34" i="1"/>
  <c r="L34" i="1"/>
  <c r="J34" i="1"/>
  <c r="O29" i="1"/>
  <c r="N29" i="1"/>
  <c r="L29" i="1"/>
  <c r="J29" i="1"/>
  <c r="O32" i="1"/>
  <c r="N32" i="1"/>
  <c r="L32" i="1"/>
  <c r="J32" i="1"/>
  <c r="O30" i="1"/>
  <c r="N30" i="1"/>
  <c r="L30" i="1"/>
  <c r="J30" i="1"/>
  <c r="O27" i="1"/>
  <c r="N27" i="1"/>
  <c r="L27" i="1"/>
  <c r="J27" i="1"/>
  <c r="O26" i="1"/>
  <c r="N26" i="1"/>
  <c r="L26" i="1"/>
  <c r="J26" i="1"/>
  <c r="O25" i="1"/>
  <c r="N25" i="1"/>
  <c r="L25" i="1"/>
  <c r="J25" i="1"/>
  <c r="O24" i="1"/>
  <c r="N24" i="1"/>
  <c r="L24" i="1"/>
  <c r="J24" i="1"/>
  <c r="O23" i="1"/>
  <c r="N23" i="1"/>
  <c r="L23" i="1"/>
  <c r="J23" i="1"/>
  <c r="O22" i="1"/>
  <c r="N22" i="1"/>
  <c r="L22" i="1"/>
  <c r="J22" i="1"/>
  <c r="O21" i="1"/>
  <c r="N21" i="1"/>
  <c r="L21" i="1"/>
  <c r="J21" i="1"/>
  <c r="O19" i="1"/>
  <c r="N19" i="1"/>
  <c r="L19" i="1"/>
  <c r="J19" i="1"/>
  <c r="O18" i="1"/>
  <c r="N18" i="1"/>
  <c r="L18" i="1"/>
  <c r="J18" i="1"/>
  <c r="O17" i="1"/>
  <c r="N17" i="1"/>
  <c r="L17" i="1"/>
  <c r="J17" i="1"/>
  <c r="O16" i="1"/>
  <c r="N16" i="1"/>
  <c r="L16" i="1"/>
  <c r="J16" i="1"/>
  <c r="O15" i="1"/>
  <c r="N15" i="1"/>
  <c r="L15" i="1"/>
  <c r="J15" i="1"/>
  <c r="O14" i="1"/>
  <c r="N14" i="1"/>
  <c r="L14" i="1"/>
  <c r="J14" i="1"/>
  <c r="O13" i="1"/>
  <c r="N13" i="1"/>
  <c r="L13" i="1"/>
  <c r="J13" i="1"/>
  <c r="O12" i="1"/>
  <c r="N12" i="1"/>
  <c r="L12" i="1"/>
  <c r="J12" i="1"/>
  <c r="O11" i="1"/>
  <c r="N11" i="1"/>
  <c r="L11" i="1"/>
  <c r="J11" i="1"/>
  <c r="O10" i="1"/>
  <c r="N10" i="1"/>
  <c r="L10" i="1"/>
  <c r="J10" i="1"/>
  <c r="O9" i="1"/>
  <c r="N9" i="1"/>
  <c r="L9" i="1"/>
  <c r="J9" i="1"/>
  <c r="L8" i="1"/>
  <c r="J8" i="1"/>
  <c r="O7" i="1"/>
  <c r="N7" i="1"/>
  <c r="L7" i="1"/>
  <c r="J7" i="1"/>
  <c r="O6" i="1"/>
  <c r="N6" i="1"/>
  <c r="L6" i="1"/>
  <c r="J6" i="1"/>
  <c r="O5" i="1"/>
  <c r="N5" i="1"/>
  <c r="J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<sst xmlns="http://schemas.openxmlformats.org/spreadsheetml/2006/main" count="158" uniqueCount="74">
  <si>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</si>
  <si>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</si>
  <si>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</si>
  <si>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</si>
  <si>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</si>
  <si>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</si>
  <si>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</si>
  <si>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</si>
  <si>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</si>
  <si>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</si>
  <si>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</si>
  <si>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</si>
  <si>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</si>
  <si>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</si>
  <si>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</si>
  <si>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</si>
  <si>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</si>
  <si>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</si>
  <si>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</si>
  <si>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</si>
  <si>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</si>
  <si>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</si>
  <si>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</si>
  <si>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</si>
  <si>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</si>
  <si>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</si>
  <si>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</si>
  <si>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</si>
  <si>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</si>
  <si>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</si>
  <si>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</si>
  <si>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</si>
  <si>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</si>
  <si>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</si>
  <si>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</si>
  <si>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</si>
  <si>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</si>
  <si>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</si>
  <si>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</si>
  <si>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</si>
  <si>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</si>
  <si>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</si>
  <si>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</si>
  <si>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</si>
  <si>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</si>
  <si>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</si>
  <si>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</si>
  <si>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</si>
  <si>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</si>
  <si>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</si>
  <si>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</si>
  <si>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</si>
  <si>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</si>
  <si>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</si>
  <si>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CUOTAS A
PENSIONES
1431 
15 %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</si>
  <si>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</si>
  <si>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</si>
  <si>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</si>
  <si>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</si>
  <si>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</si>
  <si>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</si>
  <si>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</si>
  <si>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</si>
  <si>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</si>
  <si>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</si>
  <si>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</si>
  <si>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</si>
  <si>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</si>
  <si>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</si>
  <si>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</si>
  <si>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</si>
  <si>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</si>
  <si>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</si>
  <si>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DICIEMBRE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</si>
</sst>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6" xfId="2" applyNumberFormat="1" applyFont="1" applyFill="1" applyBorder="1" applyAlignment="1">
      <alignment horizontal="center" vertical="center" wrapText="1"/>
    </xf>
    <xf numFmtId="0" fontId="6" fillId="2" borderId="6" xfId="2" applyNumberFormat="1" applyFont="1" applyFill="1" applyBorder="1" applyAlignment="1">
      <alignment horizontal="center" vertical="center" wrapText="1"/>
    </xf>
    <xf numFmtId="0" fontId="6" fillId="3" borderId="6" xfId="2" applyNumberFormat="1" applyFont="1" applyFill="1" applyBorder="1" applyAlignment="1">
      <alignment horizontal="center" vertical="center" wrapText="1"/>
    </xf>
    <xf numFmtId="4" fontId="6" fillId="4" borderId="6" xfId="2" applyNumberFormat="1" applyFont="1" applyFill="1" applyBorder="1" applyAlignment="1">
      <alignment horizontal="center" vertical="center" wrapText="1"/>
    </xf>
    <xf numFmtId="4" fontId="6" fillId="3" borderId="6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5" xfId="3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justify"/>
    </xf>
    <xf numFmtId="164" fontId="3" fillId="0" borderId="7" xfId="5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6" applyNumberFormat="1" applyFont="1" applyFill="1" applyBorder="1" applyAlignment="1">
      <alignment vertical="center"/>
    </xf>
    <xf numFmtId="165" fontId="3" fillId="6" borderId="7" xfId="2" applyNumberFormat="1" applyFont="1" applyFill="1" applyBorder="1" applyAlignment="1">
      <alignment vertical="center"/>
    </xf>
    <xf numFmtId="165" fontId="3" fillId="3" borderId="7" xfId="2" applyNumberFormat="1" applyFont="1" applyFill="1" applyBorder="1" applyAlignment="1">
      <alignment vertical="center"/>
    </xf>
    <xf numFmtId="10" fontId="3" fillId="6" borderId="7" xfId="7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14" fontId="3" fillId="0" borderId="7" xfId="3" applyNumberFormat="1" applyFont="1" applyFill="1" applyBorder="1" applyAlignment="1">
      <alignment wrapText="1"/>
    </xf>
    <xf numFmtId="0" fontId="3" fillId="6" borderId="7" xfId="4" applyFont="1" applyFill="1" applyBorder="1" applyAlignment="1">
      <alignment horizontal="justify"/>
    </xf>
    <xf numFmtId="0" fontId="3" fillId="6" borderId="5" xfId="4" applyFont="1" applyFill="1" applyBorder="1" applyAlignment="1">
      <alignment horizontal="justify" vertical="center"/>
    </xf>
    <xf numFmtId="14" fontId="3" fillId="0" borderId="10" xfId="3" applyNumberFormat="1" applyFont="1" applyFill="1" applyBorder="1" applyAlignment="1">
      <alignment wrapText="1"/>
    </xf>
    <xf numFmtId="0" fontId="3" fillId="2" borderId="10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6" borderId="10" xfId="4" applyFont="1" applyFill="1" applyBorder="1" applyAlignment="1">
      <alignment horizontal="justify"/>
    </xf>
    <xf numFmtId="0" fontId="3" fillId="0" borderId="9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164" fontId="3" fillId="0" borderId="5" xfId="5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165" fontId="3" fillId="6" borderId="9" xfId="2" applyNumberFormat="1" applyFont="1" applyFill="1" applyBorder="1" applyAlignment="1">
      <alignment vertical="center"/>
    </xf>
    <xf numFmtId="165" fontId="3" fillId="3" borderId="9" xfId="2" applyNumberFormat="1" applyFont="1" applyFill="1" applyBorder="1" applyAlignment="1">
      <alignment vertical="center"/>
    </xf>
    <xf numFmtId="10" fontId="3" fillId="6" borderId="9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1" xfId="8" applyNumberFormat="1" applyFont="1" applyFill="1" applyBorder="1" applyAlignment="1">
      <alignment vertical="center"/>
    </xf>
    <xf numFmtId="44" fontId="3" fillId="7" borderId="11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9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5" xfId="6" applyNumberFormat="1" applyFont="1" applyFill="1" applyBorder="1" applyAlignment="1">
      <alignment vertical="center"/>
    </xf>
    <xf numFmtId="165" fontId="3" fillId="6" borderId="5" xfId="2" applyNumberFormat="1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0" fontId="3" fillId="6" borderId="5" xfId="7" applyNumberFormat="1" applyFont="1" applyFill="1" applyBorder="1" applyAlignment="1">
      <alignment vertical="center"/>
    </xf>
    <xf numFmtId="10" fontId="3" fillId="2" borderId="5" xfId="6" applyNumberFormat="1" applyFont="1" applyFill="1" applyBorder="1" applyAlignment="1">
      <alignment vertical="center"/>
    </xf>
    <xf numFmtId="10" fontId="3" fillId="2" borderId="5" xfId="7" applyNumberFormat="1" applyFont="1" applyFill="1" applyBorder="1" applyAlignment="1">
      <alignment vertical="center"/>
    </xf>
    <xf numFmtId="165" fontId="3" fillId="0" borderId="5" xfId="2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4" fontId="3" fillId="0" borderId="9" xfId="5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" fontId="6" fillId="5" borderId="4" xfId="2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1611070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Normal="100" workbookViewId="0">
      <selection activeCell="H56" sqref="H5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7.42578125" style="3" hidden="1" customWidth="1" outlineLevel="1"/>
    <col min="7" max="7" width="21.7109375" style="50" customWidth="1" collapsed="1"/>
    <col min="8" max="8" width="12.5703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8.42578125" style="62" bestFit="1" customWidth="1" outlineLevel="3"/>
    <col min="15" max="15" width="17.28515625" style="62" customWidth="1" outlineLevel="3"/>
    <col min="16" max="16" width="8.85546875" style="62" hidden="1" customWidth="1" outlineLevel="3"/>
    <col min="17" max="17" width="25.140625" style="2" customWidth="1" collapsed="1"/>
    <col min="18" max="16384" width="25.140625" style="2"/>
  </cols>
  <sheetData>
    <row r="1" spans="1:16" ht="40.5" customHeight="1" x14ac:dyDescent="0.25">
      <c r="B1" s="89" t="s">
        <v>73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2" customHeight="1" x14ac:dyDescent="0.25">
      <c r="C2" s="63"/>
      <c r="D2" s="63"/>
      <c r="E2" s="63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8"/>
      <c r="D3" s="88"/>
      <c r="E3" s="88"/>
      <c r="F3" s="10"/>
      <c r="G3" s="10"/>
      <c r="H3" s="78" t="s">
        <v>0</v>
      </c>
      <c r="I3" s="85" t="s">
        <v>0</v>
      </c>
      <c r="J3" s="86"/>
      <c r="K3" s="86"/>
      <c r="L3" s="86"/>
      <c r="M3" s="86"/>
      <c r="N3" s="86"/>
      <c r="O3" s="86"/>
      <c r="P3" s="87"/>
    </row>
    <row r="4" spans="1:16" s="16" customFormat="1" ht="73.5" customHeight="1" thickBot="1" x14ac:dyDescent="0.3">
      <c r="A4" s="11" t="s">
        <v>1</v>
      </c>
      <c r="B4" s="77" t="s">
        <v>55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3" t="s">
        <v>43</v>
      </c>
      <c r="I4" s="14" t="s">
        <v>54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6" t="s">
        <v>56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44" si="0">+H5*15 %</f>
        <v>12449.25</v>
      </c>
      <c r="J5" s="23">
        <f t="shared" ref="J5:J44" si="1">+H5*3%</f>
        <v>2489.85</v>
      </c>
      <c r="K5" s="23">
        <v>1590.43</v>
      </c>
      <c r="L5" s="23">
        <v>1051.5</v>
      </c>
      <c r="M5" s="24">
        <v>9.3600000000000003E-2</v>
      </c>
      <c r="N5" s="25">
        <f t="shared" ref="N5:N44" si="2">H5*M5</f>
        <v>7768.3320000000003</v>
      </c>
      <c r="O5" s="26">
        <f t="shared" ref="O5:O44" si="3">H5*P5</f>
        <v>1734.5954999999999</v>
      </c>
      <c r="P5" s="27">
        <v>2.0899999999999998E-2</v>
      </c>
    </row>
    <row r="6" spans="1:16" ht="28.5" x14ac:dyDescent="0.2">
      <c r="A6" s="36">
        <v>2</v>
      </c>
      <c r="B6" s="76" t="s">
        <v>56</v>
      </c>
      <c r="C6" s="32">
        <v>41380</v>
      </c>
      <c r="D6" s="75">
        <v>23</v>
      </c>
      <c r="E6" s="34">
        <v>40</v>
      </c>
      <c r="F6" s="33" t="s">
        <v>9</v>
      </c>
      <c r="G6" s="35" t="s">
        <v>11</v>
      </c>
      <c r="H6" s="74">
        <v>47106</v>
      </c>
      <c r="I6" s="23">
        <f t="shared" si="0"/>
        <v>7065.9</v>
      </c>
      <c r="J6" s="39">
        <f t="shared" si="1"/>
        <v>1413.1799999999998</v>
      </c>
      <c r="K6" s="39">
        <v>1590.43</v>
      </c>
      <c r="L6" s="39">
        <f t="shared" ref="L6:L44" si="4">+H6*2%</f>
        <v>942.12</v>
      </c>
      <c r="M6" s="64">
        <v>9.5000000000000001E-2</v>
      </c>
      <c r="N6" s="40">
        <f t="shared" si="2"/>
        <v>4475.07</v>
      </c>
      <c r="O6" s="41">
        <f t="shared" si="3"/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6" t="s">
        <v>56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5173.2</v>
      </c>
      <c r="J7" s="45">
        <f t="shared" si="1"/>
        <v>1034.6399999999999</v>
      </c>
      <c r="K7" s="45">
        <v>1398.05</v>
      </c>
      <c r="L7" s="45">
        <f t="shared" si="4"/>
        <v>689.76</v>
      </c>
      <c r="M7" s="66">
        <v>0.105</v>
      </c>
      <c r="N7" s="67">
        <f t="shared" si="2"/>
        <v>3621.24</v>
      </c>
      <c r="O7" s="68">
        <f t="shared" si="3"/>
        <v>862.2</v>
      </c>
      <c r="P7" s="69">
        <v>2.5000000000000001E-2</v>
      </c>
    </row>
    <row r="8" spans="1:16" s="43" customFormat="1" ht="42.75" x14ac:dyDescent="0.2">
      <c r="A8" s="37">
        <v>4</v>
      </c>
      <c r="B8" s="76" t="s">
        <v>56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17244</v>
      </c>
      <c r="I8" s="23">
        <f t="shared" si="0"/>
        <v>2586.6</v>
      </c>
      <c r="J8" s="45">
        <f t="shared" si="1"/>
        <v>517.31999999999994</v>
      </c>
      <c r="K8" s="45">
        <v>699</v>
      </c>
      <c r="L8" s="45">
        <f t="shared" si="4"/>
        <v>344.88</v>
      </c>
      <c r="M8" s="66">
        <v>0.105</v>
      </c>
      <c r="N8" s="67">
        <f t="shared" si="2"/>
        <v>1810.62</v>
      </c>
      <c r="O8" s="68">
        <f t="shared" si="3"/>
        <v>431.1</v>
      </c>
      <c r="P8" s="69">
        <v>2.5000000000000001E-2</v>
      </c>
    </row>
    <row r="9" spans="1:16" s="43" customFormat="1" ht="28.5" x14ac:dyDescent="0.2">
      <c r="A9" s="37">
        <v>5</v>
      </c>
      <c r="B9" s="76" t="s">
        <v>56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5173.2</v>
      </c>
      <c r="J9" s="45">
        <f t="shared" si="1"/>
        <v>1034.6399999999999</v>
      </c>
      <c r="K9" s="45">
        <v>1398.05</v>
      </c>
      <c r="L9" s="45">
        <f t="shared" si="4"/>
        <v>689.76</v>
      </c>
      <c r="M9" s="66">
        <v>0.105</v>
      </c>
      <c r="N9" s="67">
        <f t="shared" si="2"/>
        <v>3621.24</v>
      </c>
      <c r="O9" s="68">
        <f t="shared" si="3"/>
        <v>862.2</v>
      </c>
      <c r="P9" s="69">
        <v>2.5000000000000001E-2</v>
      </c>
    </row>
    <row r="10" spans="1:16" s="43" customFormat="1" ht="71.25" x14ac:dyDescent="0.2">
      <c r="A10" s="37">
        <v>6</v>
      </c>
      <c r="B10" s="76" t="s">
        <v>56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5173.2</v>
      </c>
      <c r="J10" s="45">
        <f t="shared" si="1"/>
        <v>1034.6399999999999</v>
      </c>
      <c r="K10" s="45">
        <v>1398.05</v>
      </c>
      <c r="L10" s="45">
        <f t="shared" si="4"/>
        <v>689.76</v>
      </c>
      <c r="M10" s="66">
        <v>0.105</v>
      </c>
      <c r="N10" s="67">
        <f t="shared" si="2"/>
        <v>3621.24</v>
      </c>
      <c r="O10" s="68">
        <f t="shared" si="3"/>
        <v>862.2</v>
      </c>
      <c r="P10" s="69">
        <v>2.5000000000000001E-2</v>
      </c>
    </row>
    <row r="11" spans="1:16" s="65" customFormat="1" ht="28.5" x14ac:dyDescent="0.2">
      <c r="A11" s="37">
        <v>7</v>
      </c>
      <c r="B11" s="76" t="s">
        <v>56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5173.2</v>
      </c>
      <c r="J11" s="45">
        <f t="shared" si="1"/>
        <v>1034.6399999999999</v>
      </c>
      <c r="K11" s="45">
        <v>1398.05</v>
      </c>
      <c r="L11" s="45">
        <f t="shared" si="4"/>
        <v>689.76</v>
      </c>
      <c r="M11" s="66">
        <v>0.105</v>
      </c>
      <c r="N11" s="67">
        <f t="shared" si="2"/>
        <v>3621.24</v>
      </c>
      <c r="O11" s="68">
        <f t="shared" si="3"/>
        <v>862.2</v>
      </c>
      <c r="P11" s="69">
        <v>2.5000000000000001E-2</v>
      </c>
    </row>
    <row r="12" spans="1:16" s="43" customFormat="1" ht="44.25" customHeight="1" x14ac:dyDescent="0.2">
      <c r="A12" s="37">
        <v>8</v>
      </c>
      <c r="B12" s="76" t="s">
        <v>56</v>
      </c>
      <c r="C12" s="47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si="0"/>
        <v>5173.2</v>
      </c>
      <c r="J12" s="45">
        <f t="shared" si="1"/>
        <v>1034.6399999999999</v>
      </c>
      <c r="K12" s="45">
        <v>1398.05</v>
      </c>
      <c r="L12" s="45">
        <f t="shared" si="4"/>
        <v>689.76</v>
      </c>
      <c r="M12" s="66">
        <v>0.105</v>
      </c>
      <c r="N12" s="67">
        <f t="shared" si="2"/>
        <v>3621.24</v>
      </c>
      <c r="O12" s="68">
        <f t="shared" si="3"/>
        <v>862.2</v>
      </c>
      <c r="P12" s="69">
        <v>2.5000000000000001E-2</v>
      </c>
    </row>
    <row r="13" spans="1:16" s="43" customFormat="1" ht="28.5" x14ac:dyDescent="0.2">
      <c r="A13" s="37">
        <v>9</v>
      </c>
      <c r="B13" s="76" t="s">
        <v>56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0"/>
        <v>5173.2</v>
      </c>
      <c r="J13" s="46">
        <f t="shared" si="1"/>
        <v>1034.6399999999999</v>
      </c>
      <c r="K13" s="45">
        <v>1398.05</v>
      </c>
      <c r="L13" s="45">
        <f t="shared" si="4"/>
        <v>689.76</v>
      </c>
      <c r="M13" s="66">
        <v>0.105</v>
      </c>
      <c r="N13" s="67">
        <f t="shared" si="2"/>
        <v>3621.24</v>
      </c>
      <c r="O13" s="68">
        <f t="shared" si="3"/>
        <v>862.2</v>
      </c>
      <c r="P13" s="69">
        <v>2.5000000000000001E-2</v>
      </c>
    </row>
    <row r="14" spans="1:16" s="43" customFormat="1" ht="42.75" x14ac:dyDescent="0.25">
      <c r="A14" s="37">
        <v>10</v>
      </c>
      <c r="B14" s="76" t="s">
        <v>56</v>
      </c>
      <c r="C14" s="47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0"/>
        <v>5173.2</v>
      </c>
      <c r="J14" s="45">
        <f t="shared" si="1"/>
        <v>1034.6399999999999</v>
      </c>
      <c r="K14" s="45">
        <v>1398.05</v>
      </c>
      <c r="L14" s="45">
        <f t="shared" si="4"/>
        <v>689.76</v>
      </c>
      <c r="M14" s="66">
        <v>0.105</v>
      </c>
      <c r="N14" s="67">
        <f t="shared" si="2"/>
        <v>3621.24</v>
      </c>
      <c r="O14" s="68">
        <f t="shared" si="3"/>
        <v>862.2</v>
      </c>
      <c r="P14" s="69">
        <v>2.5000000000000001E-2</v>
      </c>
    </row>
    <row r="15" spans="1:16" s="43" customFormat="1" ht="28.5" x14ac:dyDescent="0.2">
      <c r="A15" s="37">
        <v>11</v>
      </c>
      <c r="B15" s="76" t="s">
        <v>56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0"/>
        <v>3327.9</v>
      </c>
      <c r="J15" s="46">
        <f t="shared" si="1"/>
        <v>665.57999999999993</v>
      </c>
      <c r="K15" s="45">
        <v>1024.6099999999999</v>
      </c>
      <c r="L15" s="45">
        <f t="shared" si="4"/>
        <v>443.72</v>
      </c>
      <c r="M15" s="70">
        <v>0.17499999999999999</v>
      </c>
      <c r="N15" s="67">
        <f t="shared" si="2"/>
        <v>3882.5499999999997</v>
      </c>
      <c r="O15" s="68">
        <f t="shared" si="3"/>
        <v>0</v>
      </c>
      <c r="P15" s="69"/>
    </row>
    <row r="16" spans="1:16" s="43" customFormat="1" ht="42.75" x14ac:dyDescent="0.2">
      <c r="A16" s="37">
        <v>12</v>
      </c>
      <c r="B16" s="76" t="s">
        <v>56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0"/>
        <v>3327.9</v>
      </c>
      <c r="J16" s="46">
        <f t="shared" si="1"/>
        <v>665.57999999999993</v>
      </c>
      <c r="K16" s="45">
        <v>1024.6099999999999</v>
      </c>
      <c r="L16" s="45">
        <f t="shared" si="4"/>
        <v>443.72</v>
      </c>
      <c r="M16" s="71">
        <v>0.17499999999999999</v>
      </c>
      <c r="N16" s="67">
        <f t="shared" si="2"/>
        <v>3882.5499999999997</v>
      </c>
      <c r="O16" s="68">
        <f t="shared" si="3"/>
        <v>0</v>
      </c>
      <c r="P16" s="69"/>
    </row>
    <row r="17" spans="1:16" s="43" customFormat="1" ht="28.5" x14ac:dyDescent="0.2">
      <c r="A17" s="37">
        <v>13</v>
      </c>
      <c r="B17" s="76" t="s">
        <v>56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0"/>
        <v>3327.9</v>
      </c>
      <c r="J17" s="46">
        <f t="shared" si="1"/>
        <v>665.57999999999993</v>
      </c>
      <c r="K17" s="45">
        <v>1024.6099999999999</v>
      </c>
      <c r="L17" s="45">
        <f t="shared" si="4"/>
        <v>443.72</v>
      </c>
      <c r="M17" s="70">
        <v>0.17499999999999999</v>
      </c>
      <c r="N17" s="67">
        <f t="shared" si="2"/>
        <v>3882.5499999999997</v>
      </c>
      <c r="O17" s="68">
        <f t="shared" si="3"/>
        <v>0</v>
      </c>
      <c r="P17" s="69"/>
    </row>
    <row r="18" spans="1:16" s="43" customFormat="1" ht="48" customHeight="1" x14ac:dyDescent="0.2">
      <c r="A18" s="37">
        <v>14</v>
      </c>
      <c r="B18" s="76" t="s">
        <v>56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0"/>
        <v>3327.9</v>
      </c>
      <c r="J18" s="46">
        <f t="shared" si="1"/>
        <v>665.57999999999993</v>
      </c>
      <c r="K18" s="45">
        <v>1024.68</v>
      </c>
      <c r="L18" s="45">
        <f t="shared" si="4"/>
        <v>443.72</v>
      </c>
      <c r="M18" s="71">
        <v>0.17499999999999999</v>
      </c>
      <c r="N18" s="67">
        <f t="shared" si="2"/>
        <v>3882.5499999999997</v>
      </c>
      <c r="O18" s="68">
        <f t="shared" si="3"/>
        <v>0</v>
      </c>
      <c r="P18" s="69"/>
    </row>
    <row r="19" spans="1:16" s="43" customFormat="1" ht="39" customHeight="1" x14ac:dyDescent="0.2">
      <c r="A19" s="37">
        <v>15</v>
      </c>
      <c r="B19" s="76" t="s">
        <v>56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0"/>
        <v>3327.9</v>
      </c>
      <c r="J19" s="46">
        <f t="shared" si="1"/>
        <v>665.57999999999993</v>
      </c>
      <c r="K19" s="45">
        <v>1024.68</v>
      </c>
      <c r="L19" s="45">
        <f t="shared" si="4"/>
        <v>443.72</v>
      </c>
      <c r="M19" s="70">
        <v>0.17499999999999999</v>
      </c>
      <c r="N19" s="67">
        <f t="shared" si="2"/>
        <v>3882.5499999999997</v>
      </c>
      <c r="O19" s="68">
        <f t="shared" si="3"/>
        <v>0</v>
      </c>
      <c r="P19" s="69"/>
    </row>
    <row r="20" spans="1:16" s="43" customFormat="1" ht="28.5" x14ac:dyDescent="0.2">
      <c r="A20" s="37">
        <v>16</v>
      </c>
      <c r="B20" s="76" t="s">
        <v>56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v>3328</v>
      </c>
      <c r="J20" s="46">
        <v>666</v>
      </c>
      <c r="K20" s="45">
        <v>1025</v>
      </c>
      <c r="L20" s="45">
        <v>444</v>
      </c>
      <c r="M20" s="71">
        <v>0.17499999999999999</v>
      </c>
      <c r="N20" s="67">
        <v>3883</v>
      </c>
      <c r="O20" s="68">
        <v>0</v>
      </c>
      <c r="P20" s="69"/>
    </row>
    <row r="21" spans="1:16" s="43" customFormat="1" ht="42.75" x14ac:dyDescent="0.2">
      <c r="A21" s="37">
        <v>17</v>
      </c>
      <c r="B21" s="76" t="s">
        <v>56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72</v>
      </c>
      <c r="H21" s="38">
        <v>22186</v>
      </c>
      <c r="I21" s="23">
        <f t="shared" si="0"/>
        <v>3327.9</v>
      </c>
      <c r="J21" s="45">
        <f t="shared" si="1"/>
        <v>665.57999999999993</v>
      </c>
      <c r="K21" s="45">
        <v>1024.68</v>
      </c>
      <c r="L21" s="45">
        <f t="shared" si="4"/>
        <v>443.72</v>
      </c>
      <c r="M21" s="70">
        <v>0.17499999999999999</v>
      </c>
      <c r="N21" s="72">
        <f t="shared" si="2"/>
        <v>3882.5499999999997</v>
      </c>
      <c r="O21" s="72">
        <f t="shared" si="3"/>
        <v>0</v>
      </c>
      <c r="P21" s="69"/>
    </row>
    <row r="22" spans="1:16" s="43" customFormat="1" ht="42.75" x14ac:dyDescent="0.2">
      <c r="A22" s="37">
        <v>18</v>
      </c>
      <c r="B22" s="76" t="s">
        <v>56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72</v>
      </c>
      <c r="H22" s="38">
        <v>19532</v>
      </c>
      <c r="I22" s="23">
        <f t="shared" si="0"/>
        <v>2929.7999999999997</v>
      </c>
      <c r="J22" s="45">
        <f t="shared" si="1"/>
        <v>585.95999999999992</v>
      </c>
      <c r="K22" s="45">
        <v>979.92</v>
      </c>
      <c r="L22" s="45">
        <f t="shared" si="4"/>
        <v>390.64</v>
      </c>
      <c r="M22" s="73">
        <v>0.18</v>
      </c>
      <c r="N22" s="72">
        <f t="shared" si="2"/>
        <v>3515.7599999999998</v>
      </c>
      <c r="O22" s="72">
        <f t="shared" si="3"/>
        <v>0</v>
      </c>
      <c r="P22" s="72"/>
    </row>
    <row r="23" spans="1:16" s="43" customFormat="1" ht="28.5" x14ac:dyDescent="0.25">
      <c r="A23" s="37">
        <v>19</v>
      </c>
      <c r="B23" s="76" t="s">
        <v>56</v>
      </c>
      <c r="C23" s="47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0"/>
        <v>2581.9499999999998</v>
      </c>
      <c r="J23" s="46">
        <f t="shared" si="1"/>
        <v>516.39</v>
      </c>
      <c r="K23" s="45">
        <v>903.24</v>
      </c>
      <c r="L23" s="45">
        <f t="shared" si="4"/>
        <v>344.26</v>
      </c>
      <c r="M23" s="73">
        <v>0.19</v>
      </c>
      <c r="N23" s="67">
        <f t="shared" si="2"/>
        <v>3270.4700000000003</v>
      </c>
      <c r="O23" s="68">
        <f t="shared" si="3"/>
        <v>0</v>
      </c>
      <c r="P23" s="67"/>
    </row>
    <row r="24" spans="1:16" s="43" customFormat="1" ht="28.5" x14ac:dyDescent="0.2">
      <c r="A24" s="37">
        <v>20</v>
      </c>
      <c r="B24" s="76" t="s">
        <v>56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0"/>
        <v>2581.9499999999998</v>
      </c>
      <c r="J24" s="46">
        <f t="shared" si="1"/>
        <v>516.39</v>
      </c>
      <c r="K24" s="45">
        <v>903.24</v>
      </c>
      <c r="L24" s="45">
        <f t="shared" si="4"/>
        <v>344.26</v>
      </c>
      <c r="M24" s="73">
        <v>0.19</v>
      </c>
      <c r="N24" s="67">
        <f t="shared" si="2"/>
        <v>3270.4700000000003</v>
      </c>
      <c r="O24" s="68">
        <f t="shared" si="3"/>
        <v>0</v>
      </c>
      <c r="P24" s="67"/>
    </row>
    <row r="25" spans="1:16" s="65" customFormat="1" ht="28.5" x14ac:dyDescent="0.2">
      <c r="A25" s="37">
        <v>21</v>
      </c>
      <c r="B25" s="76" t="s">
        <v>56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0"/>
        <v>2581.9499999999998</v>
      </c>
      <c r="J25" s="46">
        <f t="shared" si="1"/>
        <v>516.39</v>
      </c>
      <c r="K25" s="45">
        <v>0</v>
      </c>
      <c r="L25" s="45">
        <f t="shared" si="4"/>
        <v>344.26</v>
      </c>
      <c r="M25" s="73">
        <v>0.19</v>
      </c>
      <c r="N25" s="67">
        <f t="shared" si="2"/>
        <v>3270.4700000000003</v>
      </c>
      <c r="O25" s="68">
        <f t="shared" si="3"/>
        <v>0</v>
      </c>
      <c r="P25" s="67"/>
    </row>
    <row r="26" spans="1:16" s="43" customFormat="1" ht="28.5" x14ac:dyDescent="0.2">
      <c r="A26" s="37">
        <v>22</v>
      </c>
      <c r="B26" s="76" t="s">
        <v>56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0"/>
        <v>2581.9499999999998</v>
      </c>
      <c r="J26" s="46">
        <f t="shared" si="1"/>
        <v>516.39</v>
      </c>
      <c r="K26" s="45">
        <v>903.24</v>
      </c>
      <c r="L26" s="45">
        <f t="shared" si="4"/>
        <v>344.26</v>
      </c>
      <c r="M26" s="73">
        <v>0.19</v>
      </c>
      <c r="N26" s="67">
        <f t="shared" si="2"/>
        <v>3270.4700000000003</v>
      </c>
      <c r="O26" s="68">
        <f t="shared" si="3"/>
        <v>0</v>
      </c>
      <c r="P26" s="67"/>
    </row>
    <row r="27" spans="1:16" s="43" customFormat="1" ht="42.75" x14ac:dyDescent="0.2">
      <c r="A27" s="37">
        <v>23</v>
      </c>
      <c r="B27" s="76" t="s">
        <v>56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0"/>
        <v>2581.9499999999998</v>
      </c>
      <c r="J27" s="46">
        <f t="shared" si="1"/>
        <v>516.39</v>
      </c>
      <c r="K27" s="45">
        <v>903.24</v>
      </c>
      <c r="L27" s="45">
        <f t="shared" si="4"/>
        <v>344.26</v>
      </c>
      <c r="M27" s="73">
        <v>0.19</v>
      </c>
      <c r="N27" s="67">
        <f t="shared" si="2"/>
        <v>3270.4700000000003</v>
      </c>
      <c r="O27" s="68">
        <f t="shared" si="3"/>
        <v>0</v>
      </c>
      <c r="P27" s="67"/>
    </row>
    <row r="28" spans="1:16" s="43" customFormat="1" ht="55.5" customHeight="1" x14ac:dyDescent="0.2">
      <c r="A28" s="37">
        <v>33</v>
      </c>
      <c r="B28" s="76" t="s">
        <v>56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0"/>
        <v>2581.9499999999998</v>
      </c>
      <c r="J28" s="45">
        <f t="shared" si="1"/>
        <v>516.39</v>
      </c>
      <c r="K28" s="45">
        <v>903.24</v>
      </c>
      <c r="L28" s="45">
        <f t="shared" si="4"/>
        <v>344.26</v>
      </c>
      <c r="M28" s="73">
        <v>0.19</v>
      </c>
      <c r="N28" s="67">
        <f t="shared" si="2"/>
        <v>3270.4700000000003</v>
      </c>
      <c r="O28" s="68">
        <f t="shared" si="3"/>
        <v>0</v>
      </c>
      <c r="P28" s="67"/>
    </row>
    <row r="29" spans="1:16" s="43" customFormat="1" ht="54" customHeight="1" x14ac:dyDescent="0.2">
      <c r="A29" s="37">
        <v>27</v>
      </c>
      <c r="B29" s="76" t="s">
        <v>56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0"/>
        <v>2313.75</v>
      </c>
      <c r="J29" s="46">
        <f t="shared" si="1"/>
        <v>462.75</v>
      </c>
      <c r="K29" s="45">
        <v>846.24</v>
      </c>
      <c r="L29" s="45">
        <f t="shared" si="4"/>
        <v>308.5</v>
      </c>
      <c r="M29" s="71">
        <v>0.20499999999999999</v>
      </c>
      <c r="N29" s="67">
        <f t="shared" si="2"/>
        <v>3162.125</v>
      </c>
      <c r="O29" s="68">
        <f t="shared" si="3"/>
        <v>0</v>
      </c>
      <c r="P29" s="67"/>
    </row>
    <row r="30" spans="1:16" s="43" customFormat="1" ht="28.5" x14ac:dyDescent="0.2">
      <c r="A30" s="37">
        <v>24</v>
      </c>
      <c r="B30" s="76" t="s">
        <v>56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0"/>
        <v>2313.7649999999999</v>
      </c>
      <c r="J30" s="46">
        <f t="shared" si="1"/>
        <v>462.75299999999999</v>
      </c>
      <c r="K30" s="45">
        <v>846.24</v>
      </c>
      <c r="L30" s="45">
        <f t="shared" si="4"/>
        <v>308.50200000000001</v>
      </c>
      <c r="M30" s="71">
        <v>0.20499999999999999</v>
      </c>
      <c r="N30" s="67">
        <f t="shared" si="2"/>
        <v>3162.1455000000001</v>
      </c>
      <c r="O30" s="68">
        <f t="shared" si="3"/>
        <v>0</v>
      </c>
      <c r="P30" s="67"/>
    </row>
    <row r="31" spans="1:16" s="43" customFormat="1" ht="28.5" x14ac:dyDescent="0.2">
      <c r="A31" s="37">
        <v>25</v>
      </c>
      <c r="B31" s="76" t="s">
        <v>56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0"/>
        <v>2313.75</v>
      </c>
      <c r="J31" s="46">
        <f t="shared" si="1"/>
        <v>462.75</v>
      </c>
      <c r="K31" s="45">
        <v>846.24</v>
      </c>
      <c r="L31" s="45">
        <f t="shared" si="4"/>
        <v>308.5</v>
      </c>
      <c r="M31" s="71">
        <v>0.20499999999999999</v>
      </c>
      <c r="N31" s="67">
        <f t="shared" si="2"/>
        <v>3162.125</v>
      </c>
      <c r="O31" s="68">
        <f t="shared" si="3"/>
        <v>0</v>
      </c>
      <c r="P31" s="67"/>
    </row>
    <row r="32" spans="1:16" s="43" customFormat="1" ht="42.75" x14ac:dyDescent="0.2">
      <c r="A32" s="37">
        <v>26</v>
      </c>
      <c r="B32" s="76" t="s">
        <v>56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0"/>
        <v>2313.75</v>
      </c>
      <c r="J32" s="46">
        <f t="shared" si="1"/>
        <v>462.75</v>
      </c>
      <c r="K32" s="45">
        <v>846.24</v>
      </c>
      <c r="L32" s="45">
        <f t="shared" si="4"/>
        <v>308.5</v>
      </c>
      <c r="M32" s="71">
        <v>0.20499999999999999</v>
      </c>
      <c r="N32" s="67">
        <f t="shared" si="2"/>
        <v>3162.125</v>
      </c>
      <c r="O32" s="68">
        <f t="shared" si="3"/>
        <v>0</v>
      </c>
      <c r="P32" s="67"/>
    </row>
    <row r="33" spans="1:16" s="43" customFormat="1" ht="42.75" x14ac:dyDescent="0.2">
      <c r="A33" s="37">
        <v>36</v>
      </c>
      <c r="B33" s="76" t="s">
        <v>56</v>
      </c>
      <c r="C33" s="47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0"/>
        <v>2313.75</v>
      </c>
      <c r="J33" s="45">
        <f t="shared" si="1"/>
        <v>462.75</v>
      </c>
      <c r="K33" s="45">
        <v>846.24</v>
      </c>
      <c r="L33" s="45">
        <f t="shared" si="4"/>
        <v>308.5</v>
      </c>
      <c r="M33" s="73">
        <v>0.20499999999999999</v>
      </c>
      <c r="N33" s="67">
        <f t="shared" si="2"/>
        <v>3162.125</v>
      </c>
      <c r="O33" s="68">
        <f t="shared" si="3"/>
        <v>0</v>
      </c>
      <c r="P33" s="67"/>
    </row>
    <row r="34" spans="1:16" s="43" customFormat="1" ht="42.75" x14ac:dyDescent="0.2">
      <c r="A34" s="37">
        <v>28</v>
      </c>
      <c r="B34" s="76" t="s">
        <v>56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0"/>
        <v>2094.9</v>
      </c>
      <c r="J34" s="46">
        <f t="shared" si="1"/>
        <v>418.97999999999996</v>
      </c>
      <c r="K34" s="45">
        <v>801.65</v>
      </c>
      <c r="L34" s="45">
        <f t="shared" si="4"/>
        <v>279.32</v>
      </c>
      <c r="M34" s="73">
        <v>0.20499999999999999</v>
      </c>
      <c r="N34" s="67">
        <f t="shared" si="2"/>
        <v>2863.0299999999997</v>
      </c>
      <c r="O34" s="68">
        <f t="shared" si="3"/>
        <v>0</v>
      </c>
      <c r="P34" s="67"/>
    </row>
    <row r="35" spans="1:16" s="43" customFormat="1" ht="42.75" x14ac:dyDescent="0.2">
      <c r="A35" s="37">
        <v>29</v>
      </c>
      <c r="B35" s="76" t="s">
        <v>56</v>
      </c>
      <c r="C35" s="47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0"/>
        <v>2094.9</v>
      </c>
      <c r="J35" s="46">
        <f t="shared" si="1"/>
        <v>418.97999999999996</v>
      </c>
      <c r="K35" s="45">
        <v>801.65</v>
      </c>
      <c r="L35" s="45">
        <f t="shared" si="4"/>
        <v>279.32</v>
      </c>
      <c r="M35" s="73">
        <v>0.20499999999999999</v>
      </c>
      <c r="N35" s="67">
        <f t="shared" si="2"/>
        <v>2863.0299999999997</v>
      </c>
      <c r="O35" s="68">
        <f t="shared" si="3"/>
        <v>0</v>
      </c>
      <c r="P35" s="67"/>
    </row>
    <row r="36" spans="1:16" s="65" customFormat="1" ht="28.5" x14ac:dyDescent="0.2">
      <c r="A36" s="37">
        <v>30</v>
      </c>
      <c r="B36" s="76" t="s">
        <v>56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0"/>
        <v>2094.9</v>
      </c>
      <c r="J36" s="46">
        <f t="shared" si="1"/>
        <v>418.97999999999996</v>
      </c>
      <c r="K36" s="45">
        <v>801.65</v>
      </c>
      <c r="L36" s="45">
        <f t="shared" si="4"/>
        <v>279.32</v>
      </c>
      <c r="M36" s="73">
        <v>0.20499999999999999</v>
      </c>
      <c r="N36" s="67">
        <f t="shared" si="2"/>
        <v>2863.0299999999997</v>
      </c>
      <c r="O36" s="68">
        <f t="shared" si="3"/>
        <v>0</v>
      </c>
      <c r="P36" s="67"/>
    </row>
    <row r="37" spans="1:16" s="43" customFormat="1" ht="48" customHeight="1" x14ac:dyDescent="0.2">
      <c r="A37" s="37">
        <v>31</v>
      </c>
      <c r="B37" s="76" t="s">
        <v>56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0"/>
        <v>1982.1</v>
      </c>
      <c r="J37" s="45">
        <f t="shared" si="1"/>
        <v>396.41999999999996</v>
      </c>
      <c r="K37" s="45">
        <v>781.94</v>
      </c>
      <c r="L37" s="45">
        <f t="shared" si="4"/>
        <v>264.28000000000003</v>
      </c>
      <c r="M37" s="73">
        <v>0.20499999999999999</v>
      </c>
      <c r="N37" s="67">
        <f t="shared" si="2"/>
        <v>2708.87</v>
      </c>
      <c r="O37" s="68">
        <f t="shared" si="3"/>
        <v>0</v>
      </c>
      <c r="P37" s="67"/>
    </row>
    <row r="38" spans="1:16" s="43" customFormat="1" ht="50.25" customHeight="1" x14ac:dyDescent="0.2">
      <c r="A38" s="37">
        <v>32</v>
      </c>
      <c r="B38" s="76" t="s">
        <v>56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0"/>
        <v>1982.1</v>
      </c>
      <c r="J38" s="45">
        <f t="shared" si="1"/>
        <v>396.41999999999996</v>
      </c>
      <c r="K38" s="45">
        <v>781.94</v>
      </c>
      <c r="L38" s="45">
        <f t="shared" si="4"/>
        <v>264.28000000000003</v>
      </c>
      <c r="M38" s="73">
        <v>0.20499999999999999</v>
      </c>
      <c r="N38" s="67">
        <f t="shared" si="2"/>
        <v>2708.87</v>
      </c>
      <c r="O38" s="68">
        <f t="shared" si="3"/>
        <v>0</v>
      </c>
      <c r="P38" s="67"/>
    </row>
    <row r="39" spans="1:16" s="65" customFormat="1" ht="47.25" customHeight="1" x14ac:dyDescent="0.2">
      <c r="A39" s="37">
        <v>34</v>
      </c>
      <c r="B39" s="76" t="s">
        <v>56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0"/>
        <v>1982.1</v>
      </c>
      <c r="J39" s="46">
        <f t="shared" si="1"/>
        <v>396.41999999999996</v>
      </c>
      <c r="K39" s="45">
        <v>781.94</v>
      </c>
      <c r="L39" s="45">
        <f t="shared" si="4"/>
        <v>264.28000000000003</v>
      </c>
      <c r="M39" s="73">
        <v>0.20499999999999999</v>
      </c>
      <c r="N39" s="67">
        <f t="shared" si="2"/>
        <v>2708.87</v>
      </c>
      <c r="O39" s="68">
        <f t="shared" si="3"/>
        <v>0</v>
      </c>
      <c r="P39" s="67"/>
    </row>
    <row r="40" spans="1:16" s="43" customFormat="1" ht="28.5" x14ac:dyDescent="0.2">
      <c r="A40" s="37">
        <v>35</v>
      </c>
      <c r="B40" s="76" t="s">
        <v>56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0"/>
        <v>1982.1</v>
      </c>
      <c r="J40" s="45">
        <f t="shared" si="1"/>
        <v>396.41999999999996</v>
      </c>
      <c r="K40" s="45">
        <v>781.94</v>
      </c>
      <c r="L40" s="45">
        <f t="shared" si="4"/>
        <v>264.28000000000003</v>
      </c>
      <c r="M40" s="73">
        <v>0.20499999999999999</v>
      </c>
      <c r="N40" s="67">
        <f t="shared" si="2"/>
        <v>2708.87</v>
      </c>
      <c r="O40" s="68">
        <f t="shared" si="3"/>
        <v>0</v>
      </c>
      <c r="P40" s="67"/>
    </row>
    <row r="41" spans="1:16" s="43" customFormat="1" ht="28.5" x14ac:dyDescent="0.2">
      <c r="A41" s="37">
        <v>38</v>
      </c>
      <c r="B41" s="76" t="s">
        <v>56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12355</v>
      </c>
      <c r="I41" s="23">
        <f t="shared" si="0"/>
        <v>1853.25</v>
      </c>
      <c r="J41" s="45">
        <f t="shared" si="1"/>
        <v>370.65</v>
      </c>
      <c r="K41" s="45">
        <v>753.87</v>
      </c>
      <c r="L41" s="45">
        <f t="shared" si="4"/>
        <v>247.1</v>
      </c>
      <c r="M41" s="73">
        <v>0.215</v>
      </c>
      <c r="N41" s="67">
        <v>2710</v>
      </c>
      <c r="O41" s="68">
        <f t="shared" si="3"/>
        <v>0</v>
      </c>
      <c r="P41" s="67"/>
    </row>
    <row r="42" spans="1:16" s="48" customFormat="1" ht="42.75" x14ac:dyDescent="0.2">
      <c r="A42" s="37">
        <v>39</v>
      </c>
      <c r="B42" s="76" t="s">
        <v>56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12355</v>
      </c>
      <c r="I42" s="23">
        <f t="shared" si="0"/>
        <v>1853.25</v>
      </c>
      <c r="J42" s="45">
        <f t="shared" si="1"/>
        <v>370.65</v>
      </c>
      <c r="K42" s="45">
        <v>0</v>
      </c>
      <c r="L42" s="45">
        <f t="shared" si="4"/>
        <v>247.1</v>
      </c>
      <c r="M42" s="73">
        <v>0.215</v>
      </c>
      <c r="N42" s="67">
        <v>2710</v>
      </c>
      <c r="O42" s="68">
        <f t="shared" si="3"/>
        <v>0</v>
      </c>
      <c r="P42" s="67"/>
    </row>
    <row r="43" spans="1:16" s="43" customFormat="1" ht="54" customHeight="1" x14ac:dyDescent="0.2">
      <c r="A43" s="37">
        <v>37</v>
      </c>
      <c r="B43" s="76" t="s">
        <v>56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11787</v>
      </c>
      <c r="I43" s="23">
        <f t="shared" si="0"/>
        <v>1768.05</v>
      </c>
      <c r="J43" s="45">
        <f t="shared" si="1"/>
        <v>353.61</v>
      </c>
      <c r="K43" s="45">
        <v>736.82</v>
      </c>
      <c r="L43" s="45">
        <f t="shared" si="4"/>
        <v>235.74</v>
      </c>
      <c r="M43" s="73">
        <v>0.215</v>
      </c>
      <c r="N43" s="67">
        <f t="shared" si="2"/>
        <v>2534.2049999999999</v>
      </c>
      <c r="O43" s="68">
        <f t="shared" si="3"/>
        <v>0</v>
      </c>
      <c r="P43" s="67"/>
    </row>
    <row r="44" spans="1:16" s="7" customFormat="1" ht="43.5" thickBot="1" x14ac:dyDescent="0.25">
      <c r="A44" s="28">
        <v>40</v>
      </c>
      <c r="B44" s="76" t="s">
        <v>56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10632</v>
      </c>
      <c r="I44" s="23">
        <f t="shared" si="0"/>
        <v>1594.8</v>
      </c>
      <c r="J44" s="23">
        <f t="shared" si="1"/>
        <v>318.95999999999998</v>
      </c>
      <c r="K44" s="23">
        <v>846.24</v>
      </c>
      <c r="L44" s="23">
        <f t="shared" si="4"/>
        <v>212.64000000000001</v>
      </c>
      <c r="M44" s="44">
        <v>0.215</v>
      </c>
      <c r="N44" s="25">
        <f t="shared" si="2"/>
        <v>2285.88</v>
      </c>
      <c r="O44" s="26">
        <f t="shared" si="3"/>
        <v>0</v>
      </c>
      <c r="P44" s="25"/>
    </row>
    <row r="45" spans="1:16" ht="15.75" thickTop="1" thickBot="1" x14ac:dyDescent="0.3">
      <c r="A45" s="49"/>
      <c r="B45" s="1"/>
      <c r="C45" s="2"/>
      <c r="H45" s="79" t="s">
        <v>57</v>
      </c>
      <c r="I45" s="51">
        <f>SUM(I5:I44)</f>
        <v>132882.26499999996</v>
      </c>
      <c r="J45" s="51">
        <f>SUM(J5:J44)</f>
        <v>26576.852999999988</v>
      </c>
      <c r="K45" s="51">
        <f>SUM(K5:K44)</f>
        <v>38436.040000000023</v>
      </c>
      <c r="L45" s="51">
        <f t="shared" ref="L45" si="5">SUM(L5:L44)</f>
        <v>17109.502</v>
      </c>
      <c r="M45" s="52"/>
      <c r="N45" s="52">
        <f>SUM(N5:N44)</f>
        <v>135194.88249999998</v>
      </c>
      <c r="O45" s="52">
        <f>SUM(O5:O44)</f>
        <v>9378.7455000000009</v>
      </c>
      <c r="P45" s="52"/>
    </row>
    <row r="46" spans="1:16" ht="14.25" x14ac:dyDescent="0.25">
      <c r="A46" s="53"/>
      <c r="C46" s="2"/>
      <c r="I46" s="54"/>
      <c r="J46" s="54"/>
      <c r="K46" s="54"/>
      <c r="L46" s="54"/>
      <c r="N46" s="60"/>
      <c r="O46" s="80"/>
      <c r="P46" s="60"/>
    </row>
    <row r="47" spans="1:16" ht="14.25" x14ac:dyDescent="0.25">
      <c r="A47" s="53"/>
      <c r="C47" s="2"/>
      <c r="I47" s="5"/>
      <c r="J47" s="55"/>
      <c r="K47" s="55"/>
      <c r="L47" s="55"/>
      <c r="M47" s="56"/>
      <c r="N47" s="58"/>
      <c r="O47" s="60"/>
      <c r="P47" s="58"/>
    </row>
    <row r="48" spans="1:16" ht="14.25" x14ac:dyDescent="0.25">
      <c r="A48" s="53"/>
      <c r="C48" s="2"/>
      <c r="H48" s="57"/>
      <c r="N48" s="58"/>
      <c r="O48" s="58"/>
      <c r="P48" s="58"/>
    </row>
    <row r="49" spans="1:16" ht="14.25" x14ac:dyDescent="0.25">
      <c r="A49" s="53"/>
      <c r="B49" s="53"/>
      <c r="C49" s="2"/>
      <c r="G49" s="2" t="s">
        <v>58</v>
      </c>
      <c r="H49" s="2">
        <v>31</v>
      </c>
      <c r="I49" s="2"/>
      <c r="J49" s="2" t="s">
        <v>59</v>
      </c>
      <c r="K49" s="2">
        <v>0</v>
      </c>
      <c r="N49" s="1"/>
      <c r="O49" s="1"/>
      <c r="P49" s="2"/>
    </row>
    <row r="50" spans="1:16" ht="15" thickBot="1" x14ac:dyDescent="0.3">
      <c r="A50" s="53"/>
      <c r="C50" s="2"/>
      <c r="G50" s="53" t="s">
        <v>60</v>
      </c>
      <c r="H50" s="59">
        <v>9</v>
      </c>
      <c r="I50" s="2"/>
      <c r="J50" s="2" t="s">
        <v>61</v>
      </c>
      <c r="K50" s="81">
        <f>40-K49</f>
        <v>40</v>
      </c>
      <c r="N50" s="1"/>
      <c r="O50" s="1"/>
      <c r="P50" s="2"/>
    </row>
    <row r="51" spans="1:16" ht="14.25" x14ac:dyDescent="0.25">
      <c r="A51" s="53"/>
      <c r="C51" s="53"/>
      <c r="G51" s="2" t="s">
        <v>62</v>
      </c>
      <c r="H51" s="56">
        <f>SUM(H49:H50)</f>
        <v>40</v>
      </c>
      <c r="I51" s="2"/>
      <c r="J51" s="2" t="s">
        <v>63</v>
      </c>
      <c r="K51" s="2">
        <v>40</v>
      </c>
      <c r="N51" s="1"/>
      <c r="O51" s="1"/>
      <c r="P51" s="2"/>
    </row>
    <row r="52" spans="1:16" ht="14.25" x14ac:dyDescent="0.25">
      <c r="A52" s="53"/>
      <c r="C52" s="53"/>
      <c r="G52" s="2"/>
      <c r="H52" s="2"/>
      <c r="I52" s="53"/>
      <c r="N52" s="1"/>
      <c r="O52" s="1"/>
      <c r="P52" s="2"/>
    </row>
    <row r="53" spans="1:16" ht="14.25" x14ac:dyDescent="0.25">
      <c r="A53" s="53"/>
      <c r="B53" s="53"/>
      <c r="C53" s="53"/>
      <c r="G53" s="2" t="s">
        <v>64</v>
      </c>
      <c r="H53" s="2" t="s">
        <v>65</v>
      </c>
      <c r="I53" s="53"/>
      <c r="N53" s="2"/>
      <c r="O53" s="1"/>
      <c r="P53" s="2"/>
    </row>
    <row r="54" spans="1:16" ht="14.25" x14ac:dyDescent="0.25">
      <c r="A54" s="53"/>
      <c r="B54" s="53"/>
      <c r="C54" s="53"/>
      <c r="G54" s="53" t="s">
        <v>66</v>
      </c>
      <c r="H54" s="53" t="s">
        <v>67</v>
      </c>
      <c r="I54" s="53"/>
      <c r="N54" s="65"/>
      <c r="O54" s="1"/>
      <c r="P54" s="2"/>
    </row>
    <row r="55" spans="1:16" ht="14.25" x14ac:dyDescent="0.25">
      <c r="A55" s="53"/>
      <c r="B55" s="53"/>
      <c r="C55" s="53"/>
      <c r="G55" s="53"/>
      <c r="H55" s="53"/>
      <c r="I55" s="53"/>
      <c r="N55" s="65"/>
      <c r="O55" s="1"/>
      <c r="P55" s="2"/>
    </row>
    <row r="56" spans="1:16" ht="42.75" x14ac:dyDescent="0.25">
      <c r="A56" s="53"/>
      <c r="B56" s="53"/>
      <c r="C56" s="53"/>
      <c r="G56" s="83" t="s">
        <v>68</v>
      </c>
      <c r="H56" s="82">
        <v>18</v>
      </c>
      <c r="I56" s="53"/>
      <c r="J56" s="83" t="s">
        <v>69</v>
      </c>
      <c r="K56" s="82">
        <v>8</v>
      </c>
      <c r="N56" s="1"/>
      <c r="O56" s="1"/>
      <c r="P56" s="2"/>
    </row>
    <row r="57" spans="1:16" ht="42.75" x14ac:dyDescent="0.25">
      <c r="A57" s="53"/>
      <c r="B57" s="53"/>
      <c r="C57" s="53"/>
      <c r="G57" s="83" t="s">
        <v>70</v>
      </c>
      <c r="H57" s="59">
        <v>13</v>
      </c>
      <c r="I57" s="53"/>
      <c r="J57" s="83" t="s">
        <v>71</v>
      </c>
      <c r="K57" s="59">
        <v>1</v>
      </c>
      <c r="N57" s="1"/>
      <c r="O57" s="1"/>
      <c r="P57" s="2"/>
    </row>
    <row r="58" spans="1:16" ht="14.25" x14ac:dyDescent="0.25">
      <c r="A58" s="53"/>
      <c r="B58" s="53"/>
      <c r="C58" s="53"/>
      <c r="G58" s="53" t="s">
        <v>62</v>
      </c>
      <c r="H58" s="56">
        <f>H56+H57</f>
        <v>31</v>
      </c>
      <c r="I58" s="53"/>
      <c r="J58" s="53" t="s">
        <v>62</v>
      </c>
      <c r="K58" s="56">
        <f>K56+K57</f>
        <v>9</v>
      </c>
      <c r="M58" s="84" t="s">
        <v>62</v>
      </c>
      <c r="N58" s="84" t="s">
        <v>62</v>
      </c>
      <c r="O58" s="2">
        <f>H58+K58</f>
        <v>40</v>
      </c>
      <c r="P58" s="1"/>
    </row>
    <row r="59" spans="1:16" ht="14.25" x14ac:dyDescent="0.25">
      <c r="A59" s="53"/>
      <c r="B59" s="53"/>
      <c r="C59" s="53"/>
      <c r="H59" s="57"/>
      <c r="N59" s="7"/>
      <c r="O59" s="7"/>
      <c r="P59" s="7"/>
    </row>
    <row r="60" spans="1:16" ht="14.25" x14ac:dyDescent="0.25">
      <c r="A60" s="53"/>
      <c r="B60" s="53"/>
      <c r="C60" s="53"/>
      <c r="H60" s="57"/>
      <c r="N60" s="7"/>
      <c r="O60" s="7"/>
      <c r="P60" s="7"/>
    </row>
    <row r="61" spans="1:16" ht="14.25" x14ac:dyDescent="0.25">
      <c r="A61" s="53"/>
      <c r="C61" s="53"/>
      <c r="H61" s="57"/>
      <c r="N61" s="7"/>
      <c r="O61" s="7"/>
      <c r="P61" s="7"/>
    </row>
    <row r="62" spans="1:16" ht="14.25" x14ac:dyDescent="0.25">
      <c r="A62" s="53"/>
      <c r="C62" s="53"/>
      <c r="H62" s="57"/>
      <c r="N62" s="7"/>
      <c r="O62" s="7"/>
      <c r="P62" s="7"/>
    </row>
    <row r="63" spans="1:16" s="1" customFormat="1" ht="14.25" x14ac:dyDescent="0.25">
      <c r="A63" s="53"/>
      <c r="B63" s="2"/>
      <c r="C63" s="53"/>
      <c r="D63" s="3"/>
      <c r="E63" s="3"/>
      <c r="F63" s="3"/>
      <c r="G63" s="50"/>
      <c r="H63" s="57"/>
      <c r="I63" s="6"/>
      <c r="N63" s="61"/>
      <c r="O63" s="61"/>
      <c r="P63" s="61"/>
    </row>
    <row r="64" spans="1:16" s="1" customFormat="1" ht="14.25" x14ac:dyDescent="0.25">
      <c r="A64" s="53"/>
      <c r="B64" s="2"/>
      <c r="C64" s="53"/>
      <c r="D64" s="3"/>
      <c r="E64" s="3"/>
      <c r="F64" s="3"/>
      <c r="G64" s="50"/>
      <c r="H64" s="57"/>
      <c r="I64" s="6"/>
      <c r="N64" s="61"/>
      <c r="O64" s="61"/>
      <c r="P64" s="61"/>
    </row>
    <row r="65" spans="1:16" s="1" customFormat="1" ht="14.25" x14ac:dyDescent="0.25">
      <c r="A65" s="53"/>
      <c r="B65" s="2"/>
      <c r="C65" s="53"/>
      <c r="D65" s="3"/>
      <c r="E65" s="3"/>
      <c r="F65" s="3"/>
      <c r="G65" s="50"/>
      <c r="H65" s="57"/>
      <c r="I65" s="6"/>
      <c r="N65" s="61"/>
      <c r="O65" s="61"/>
      <c r="P65" s="61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I3:P3"/>
    <mergeCell ref="C3:E3"/>
    <mergeCell ref="B1:P1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1° de enero 2016</vt:lpstr>
      <vt:lpstr>'1° de enero 2016'!Área_de_impresión</vt:lpstr>
      <vt:lpstr>'1° de enero 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2016-12-27T21:52:49Z</dcterms:modified>
</cp:coreProperties>
</file>